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E3E1AC5C-4E91-438D-B0D9-83BAAAC27B8C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  <sheet name="Tot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L46" i="1"/>
  <c r="M46" i="1"/>
  <c r="N46" i="1"/>
  <c r="O46" i="1"/>
  <c r="E22" i="1"/>
  <c r="F22" i="1"/>
  <c r="G22" i="1"/>
  <c r="H22" i="1"/>
  <c r="I22" i="1"/>
  <c r="J22" i="1"/>
  <c r="K22" i="1"/>
  <c r="L22" i="1"/>
  <c r="M22" i="1"/>
  <c r="N22" i="1"/>
  <c r="O22" i="1"/>
  <c r="E32" i="2"/>
  <c r="F32" i="2"/>
  <c r="G32" i="2"/>
  <c r="H32" i="2"/>
  <c r="I32" i="2"/>
  <c r="J32" i="2"/>
  <c r="K32" i="2"/>
  <c r="L32" i="2"/>
  <c r="M32" i="2"/>
  <c r="N32" i="2"/>
  <c r="O32" i="2"/>
  <c r="D32" i="2"/>
  <c r="E27" i="2"/>
  <c r="F27" i="2"/>
  <c r="G27" i="2"/>
  <c r="H27" i="2"/>
  <c r="I27" i="2"/>
  <c r="J27" i="2"/>
  <c r="K27" i="2"/>
  <c r="L27" i="2"/>
  <c r="M27" i="2"/>
  <c r="N27" i="2"/>
  <c r="O27" i="2"/>
  <c r="D27" i="2"/>
  <c r="E22" i="2"/>
  <c r="F22" i="2"/>
  <c r="G22" i="2"/>
  <c r="H22" i="2"/>
  <c r="I22" i="2"/>
  <c r="J22" i="2"/>
  <c r="K22" i="2"/>
  <c r="L22" i="2"/>
  <c r="M22" i="2"/>
  <c r="N22" i="2"/>
  <c r="O22" i="2"/>
  <c r="D22" i="2"/>
  <c r="E13" i="2"/>
  <c r="F13" i="2"/>
  <c r="G13" i="2"/>
  <c r="H13" i="2"/>
  <c r="I13" i="2"/>
  <c r="J13" i="2"/>
  <c r="K13" i="2"/>
  <c r="L13" i="2"/>
  <c r="M13" i="2"/>
  <c r="N13" i="2"/>
  <c r="O13" i="2"/>
  <c r="D13" i="2"/>
  <c r="E21" i="2"/>
  <c r="F21" i="2"/>
  <c r="G21" i="2"/>
  <c r="H21" i="2"/>
  <c r="I21" i="2"/>
  <c r="J21" i="2"/>
  <c r="K21" i="2"/>
  <c r="L21" i="2"/>
  <c r="M21" i="2"/>
  <c r="N21" i="2"/>
  <c r="O21" i="2"/>
  <c r="D21" i="2"/>
  <c r="E20" i="2"/>
  <c r="F20" i="2"/>
  <c r="G20" i="2"/>
  <c r="H20" i="2"/>
  <c r="I20" i="2"/>
  <c r="J20" i="2"/>
  <c r="K20" i="2"/>
  <c r="L20" i="2"/>
  <c r="M20" i="2"/>
  <c r="N20" i="2"/>
  <c r="O20" i="2"/>
  <c r="E19" i="2"/>
  <c r="F19" i="2"/>
  <c r="G19" i="2"/>
  <c r="H19" i="2"/>
  <c r="I19" i="2"/>
  <c r="J19" i="2"/>
  <c r="K19" i="2"/>
  <c r="L19" i="2"/>
  <c r="M19" i="2"/>
  <c r="N19" i="2"/>
  <c r="O19" i="2"/>
  <c r="D20" i="2"/>
  <c r="D19" i="2"/>
  <c r="E16" i="2"/>
  <c r="F16" i="2"/>
  <c r="G16" i="2"/>
  <c r="H16" i="2"/>
  <c r="I16" i="2"/>
  <c r="J16" i="2"/>
  <c r="K16" i="2"/>
  <c r="L16" i="2"/>
  <c r="M16" i="2"/>
  <c r="N16" i="2"/>
  <c r="O16" i="2"/>
  <c r="D16" i="2"/>
  <c r="E12" i="2"/>
  <c r="F12" i="2"/>
  <c r="G12" i="2"/>
  <c r="H12" i="2"/>
  <c r="I12" i="2"/>
  <c r="J12" i="2"/>
  <c r="K12" i="2"/>
  <c r="L12" i="2"/>
  <c r="M12" i="2"/>
  <c r="N12" i="2"/>
  <c r="O12" i="2"/>
  <c r="E11" i="2"/>
  <c r="F11" i="2"/>
  <c r="G11" i="2"/>
  <c r="H11" i="2"/>
  <c r="I11" i="2"/>
  <c r="J11" i="2"/>
  <c r="K11" i="2"/>
  <c r="L11" i="2"/>
  <c r="M11" i="2"/>
  <c r="N11" i="2"/>
  <c r="O11" i="2"/>
  <c r="D12" i="2"/>
  <c r="D11" i="2"/>
  <c r="P31" i="2"/>
  <c r="P30" i="2"/>
  <c r="P26" i="2"/>
  <c r="P25" i="2"/>
  <c r="P21" i="2" l="1"/>
  <c r="P20" i="2"/>
  <c r="P19" i="2"/>
  <c r="P16" i="2"/>
  <c r="P12" i="2"/>
  <c r="P11" i="2"/>
  <c r="P32" i="2"/>
  <c r="P27" i="2"/>
  <c r="P16" i="1"/>
  <c r="P82" i="1"/>
  <c r="P81" i="1"/>
  <c r="P80" i="1"/>
  <c r="P76" i="1"/>
  <c r="P75" i="1"/>
  <c r="P77" i="1" s="1"/>
  <c r="P68" i="1"/>
  <c r="P67" i="1"/>
  <c r="P63" i="1"/>
  <c r="P62" i="1"/>
  <c r="P64" i="1" s="1"/>
  <c r="P55" i="1"/>
  <c r="P54" i="1"/>
  <c r="P50" i="1"/>
  <c r="P49" i="1"/>
  <c r="P51" i="1" s="1"/>
  <c r="P45" i="1"/>
  <c r="P44" i="1"/>
  <c r="P43" i="1"/>
  <c r="P38" i="1"/>
  <c r="P39" i="1"/>
  <c r="P30" i="1"/>
  <c r="P32" i="1" s="1"/>
  <c r="P31" i="1"/>
  <c r="P25" i="1"/>
  <c r="O27" i="1"/>
  <c r="P26" i="1"/>
  <c r="P21" i="1"/>
  <c r="P22" i="1" s="1"/>
  <c r="P20" i="1"/>
  <c r="P19" i="1"/>
  <c r="P12" i="1"/>
  <c r="P11" i="1"/>
  <c r="P13" i="1" s="1"/>
  <c r="P22" i="2" l="1"/>
  <c r="P13" i="2"/>
  <c r="P56" i="1"/>
  <c r="P46" i="1"/>
  <c r="P69" i="1"/>
  <c r="P27" i="1"/>
  <c r="P40" i="1"/>
  <c r="P83" i="1"/>
  <c r="E64" i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E13" i="1"/>
  <c r="F13" i="1"/>
  <c r="H13" i="1"/>
  <c r="I13" i="1"/>
  <c r="J13" i="1"/>
  <c r="K13" i="1"/>
  <c r="L13" i="1"/>
  <c r="M13" i="1"/>
  <c r="N13" i="1"/>
  <c r="O13" i="1"/>
</calcChain>
</file>

<file path=xl/sharedStrings.xml><?xml version="1.0" encoding="utf-8"?>
<sst xmlns="http://schemas.openxmlformats.org/spreadsheetml/2006/main" count="313" uniqueCount="67">
  <si>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</si>
  <si>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</si>
  <si>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</si>
  <si>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</si>
  <si>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</si>
  <si>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</si>
  <si>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</si>
  <si>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</si>
  <si>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</si>
  <si>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</si>
  <si>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</si>
  <si>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</si>
  <si>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</si>
  <si>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</si>
  <si>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</si>
  <si>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</si>
  <si>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</si>
  <si>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</si>
  <si>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</si>
  <si>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</si>
  <si>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</si>
  <si>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</si>
  <si>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</si>
  <si>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</si>
  <si>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</si>
  <si>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</si>
  <si>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</si>
  <si>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</si>
  <si>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</si>
  <si>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</si>
  <si>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</si>
  <si>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</si>
  <si>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</si>
  <si>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</si>
  <si>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</si>
  <si>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</si>
  <si>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</si>
  <si>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</si>
  <si>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</si>
  <si>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</si>
  <si>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</si>
  <si>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</si>
  <si>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</si>
  <si>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</si>
  <si>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</si>
  <si>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</si>
  <si>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</si>
  <si>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</si>
  <si>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 xml:space="preserve">        الاجمالي       TOTAL</t>
  </si>
  <si>
    <t>Muscat Int. Airport Summary By Month-2025</t>
  </si>
  <si>
    <t>Salalah Airport Summary By Month-2025</t>
  </si>
  <si>
    <t>Sohar Airport Summary By Month-2025</t>
  </si>
  <si>
    <t>Duqm Airport Summary By Month-2025</t>
  </si>
  <si>
    <t>FREIGHT (TONNES)           
البضائع- طن</t>
  </si>
  <si>
    <t xml:space="preserve"> حركة الطائرات التي تعبر الأجواء        
Overflying Aircraft Movement</t>
  </si>
  <si>
    <t xml:space="preserve">  حركة المسافرين من وإلى المطار     
   PASSENGER TRAFFIC THROUGHAIRPORT</t>
  </si>
  <si>
    <t xml:space="preserve">Unloaded                          المفرغة </t>
  </si>
  <si>
    <t xml:space="preserve">Total                                 الإجمالي   </t>
  </si>
  <si>
    <t xml:space="preserve">Loaded                             المشحونة  </t>
  </si>
  <si>
    <t xml:space="preserve">Total                              الإجمالي </t>
  </si>
  <si>
    <t xml:space="preserve">Unloaded                         المفرغة </t>
  </si>
  <si>
    <t xml:space="preserve">   Loaded                          المشحونة   </t>
  </si>
  <si>
    <t xml:space="preserve">       الاجمالي       TOTAL</t>
  </si>
  <si>
    <t xml:space="preserve">MAIL(TONNES)     الــبريد- طــن   </t>
  </si>
  <si>
    <t xml:space="preserve">  الاجمالي       TOTAL</t>
  </si>
  <si>
    <t xml:space="preserve">      الاجمالي       TOTAL</t>
  </si>
  <si>
    <t xml:space="preserve">     الاجمالي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</si>
</sst>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33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33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/>
    </xf>
    <xf numFmtId="3" fontId="21" fillId="2" borderId="9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Alignment="1">
      <alignment horizontal="center"/>
    </xf>
  </cellXfs>
  <cellStyles count="72">
    <cellStyle name="Comma 2" xfId="6" xr:uid="{00000000-0005-0000-0000-000001000000}"/>
    <cellStyle name="Comma 3" xfId="2" xr:uid="{00000000-0005-0000-0000-000002000000}"/>
    <cellStyle name="Comma 3 2" xfId="48" xr:uid="{00000000-0005-0000-0000-000003000000}"/>
    <cellStyle name="Comma 4" xfId="70" xr:uid="{00000000-0005-0000-0000-000004000000}"/>
    <cellStyle name="Currency 2" xfId="13" xr:uid="{00000000-0005-0000-0000-000005000000}"/>
    <cellStyle name="Normal" xfId="0" builtinId="0"/>
    <cellStyle name="Normal 10" xfId="44" xr:uid="{00000000-0005-0000-0000-000007000000}"/>
    <cellStyle name="Normal 10 2" xfId="56" xr:uid="{00000000-0005-0000-0000-000008000000}"/>
    <cellStyle name="Normal 11" xfId="45" xr:uid="{00000000-0005-0000-0000-000009000000}"/>
    <cellStyle name="Normal 11 2" xfId="57" xr:uid="{00000000-0005-0000-0000-00000A000000}"/>
    <cellStyle name="Normal 12" xfId="46" xr:uid="{00000000-0005-0000-0000-00000B000000}"/>
    <cellStyle name="Normal 12 2" xfId="51" xr:uid="{00000000-0005-0000-0000-00000C000000}"/>
    <cellStyle name="Normal 12 2 2" xfId="65" xr:uid="{00000000-0005-0000-0000-00000D000000}"/>
    <cellStyle name="Normal 12 2 2 2" xfId="66" xr:uid="{00000000-0005-0000-0000-00000E000000}"/>
    <cellStyle name="Normal 12 2 3" xfId="60" xr:uid="{00000000-0005-0000-0000-00000F000000}"/>
    <cellStyle name="Normal 12 3" xfId="59" xr:uid="{00000000-0005-0000-0000-000010000000}"/>
    <cellStyle name="Normal 13" xfId="47" xr:uid="{00000000-0005-0000-0000-000011000000}"/>
    <cellStyle name="Normal 13 2" xfId="49" xr:uid="{00000000-0005-0000-0000-000012000000}"/>
    <cellStyle name="Normal 14" xfId="50" xr:uid="{00000000-0005-0000-0000-000013000000}"/>
    <cellStyle name="Normal 14 9" xfId="71" xr:uid="{00000000-0005-0000-0000-000014000000}"/>
    <cellStyle name="Normal 15" xfId="69" xr:uid="{00000000-0005-0000-0000-000015000000}"/>
    <cellStyle name="Normal 16" xfId="41" xr:uid="{00000000-0005-0000-0000-000016000000}"/>
    <cellStyle name="Normal 2" xfId="1" xr:uid="{00000000-0005-0000-0000-000017000000}"/>
    <cellStyle name="Normal 2 2" xfId="4" xr:uid="{00000000-0005-0000-0000-000018000000}"/>
    <cellStyle name="Normal 2 3" xfId="58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2" xr:uid="{00000000-0005-0000-0000-00003C000000}"/>
    <cellStyle name="Normal 8 2 2" xfId="61" xr:uid="{00000000-0005-0000-0000-00003D000000}"/>
    <cellStyle name="Normal 8 2 2 2" xfId="63" xr:uid="{00000000-0005-0000-0000-00003E000000}"/>
    <cellStyle name="Normal 8 2 2 2 2" xfId="67" xr:uid="{00000000-0005-0000-0000-00003F000000}"/>
    <cellStyle name="Normal 8 2 3" xfId="54" xr:uid="{00000000-0005-0000-0000-000040000000}"/>
    <cellStyle name="Normal 8 3" xfId="52" xr:uid="{00000000-0005-0000-0000-000041000000}"/>
    <cellStyle name="Normal 9" xfId="40" xr:uid="{00000000-0005-0000-0000-000042000000}"/>
    <cellStyle name="Normal 9 2" xfId="43" xr:uid="{00000000-0005-0000-0000-000043000000}"/>
    <cellStyle name="Normal 9 2 2" xfId="62" xr:uid="{00000000-0005-0000-0000-000044000000}"/>
    <cellStyle name="Normal 9 2 2 2" xfId="64" xr:uid="{00000000-0005-0000-0000-000045000000}"/>
    <cellStyle name="Normal 9 2 2 2 2" xfId="68" xr:uid="{00000000-0005-0000-0000-000046000000}"/>
    <cellStyle name="Normal 9 2 3" xfId="55" xr:uid="{00000000-0005-0000-0000-000047000000}"/>
    <cellStyle name="Normal 9 3" xfId="53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1023937</xdr:rowOff>
    </xdr:to>
    <xdr:pic>
      <xdr:nvPicPr>
        <xdr:cNvPr id="2" name="Graphic 33">
          <a:extLst>
            <a:ext uri="{FF2B5EF4-FFF2-40B4-BE49-F238E27FC236}">
              <a16:creationId xmlns:a16="http://schemas.microsoft.com/office/drawing/2014/main" id="{4CE244E1-D098-45BF-99A9-E9098184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5162" y="166689"/>
          <a:ext cx="1751358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19"/>
  <sheetViews>
    <sheetView showGridLines="0" tabSelected="1" zoomScale="70" zoomScaleNormal="70" workbookViewId="0">
      <selection activeCell="U12" sqref="U12"/>
    </sheetView>
  </sheetViews>
  <sheetFormatPr defaultRowHeight="15" x14ac:dyDescent="0.25"/>
  <cols>
    <col min="3" max="3" width="26.140625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4" width="9.140625" style="1"/>
  </cols>
  <sheetData>
    <row r="1" spans="2:18" s="1" customFormat="1" x14ac:dyDescent="0.25"/>
    <row r="2" spans="2:18" s="1" customFormat="1" ht="81.75" customHeight="1" x14ac:dyDescent="0.25"/>
    <row r="3" spans="2:18" s="1" customFormat="1" ht="18.75" x14ac:dyDescent="0.3">
      <c r="B3" s="40" t="s">
        <v>19</v>
      </c>
      <c r="C3" s="40"/>
      <c r="D3" s="17"/>
      <c r="E3" s="17"/>
      <c r="F3" s="17"/>
    </row>
    <row r="4" spans="2:18" s="1" customFormat="1" ht="18.75" x14ac:dyDescent="0.3">
      <c r="B4" s="40" t="s">
        <v>15</v>
      </c>
      <c r="C4" s="40"/>
      <c r="D4" s="17"/>
      <c r="E4" s="17"/>
      <c r="F4" s="17"/>
    </row>
    <row r="5" spans="2:18" s="1" customFormat="1" ht="20.45" customHeight="1" x14ac:dyDescent="0.25"/>
    <row r="6" spans="2:18" s="1" customFormat="1" ht="15.95" customHeight="1" x14ac:dyDescent="0.25">
      <c r="B6" s="44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8" s="28" customFormat="1" ht="6.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8" s="1" customFormat="1" ht="20.100000000000001" customHeight="1" x14ac:dyDescent="0.25">
      <c r="B8" s="44" t="s">
        <v>49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2:18" s="1" customFormat="1" ht="7.5" customHeight="1" x14ac:dyDescent="0.2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ht="42.75" customHeight="1" x14ac:dyDescent="0.25">
      <c r="B10" s="48" t="s">
        <v>14</v>
      </c>
      <c r="C10" s="48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48</v>
      </c>
    </row>
    <row r="11" spans="2:18" ht="24" customHeight="1" x14ac:dyDescent="0.25">
      <c r="B11" s="46" t="s">
        <v>20</v>
      </c>
      <c r="C11" s="47"/>
      <c r="D11" s="31">
        <v>4338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>
        <f>SUM(D11:O11)</f>
        <v>4338</v>
      </c>
      <c r="R11" s="2"/>
    </row>
    <row r="12" spans="2:18" ht="26.25" customHeight="1" x14ac:dyDescent="0.25">
      <c r="B12" s="46" t="s">
        <v>21</v>
      </c>
      <c r="C12" s="47"/>
      <c r="D12" s="31">
        <v>4350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>
        <f>SUM(D12:O12)</f>
        <v>4350</v>
      </c>
      <c r="R12" s="2"/>
    </row>
    <row r="13" spans="2:18" ht="25.5" customHeight="1" x14ac:dyDescent="0.25">
      <c r="B13" s="50" t="s">
        <v>22</v>
      </c>
      <c r="C13" s="51"/>
      <c r="D13" s="32">
        <f>SUM(D11:D12)</f>
        <v>8688</v>
      </c>
      <c r="E13" s="32">
        <f t="shared" ref="E13:O13" si="0">SUM(E11:E12)</f>
        <v>0</v>
      </c>
      <c r="F13" s="33">
        <f t="shared" si="0"/>
        <v>0</v>
      </c>
      <c r="G13" s="32">
        <f>SUM(G11:G12)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>SUM(P11:P12)</f>
        <v>8688</v>
      </c>
      <c r="R13" s="2"/>
    </row>
    <row r="14" spans="2:18" s="1" customFormat="1" ht="25.5" customHeight="1" x14ac:dyDescent="0.2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8" s="1" customFormat="1" ht="27.6" customHeight="1" x14ac:dyDescent="0.25">
      <c r="B15" s="54" t="s">
        <v>17</v>
      </c>
      <c r="C15" s="55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48</v>
      </c>
      <c r="R15" s="2"/>
    </row>
    <row r="16" spans="2:18" ht="44.25" customHeight="1" x14ac:dyDescent="0.25">
      <c r="B16" s="54"/>
      <c r="C16" s="54"/>
      <c r="D16" s="34">
        <v>47799</v>
      </c>
      <c r="E16" s="34"/>
      <c r="F16" s="34"/>
      <c r="G16" s="34"/>
      <c r="H16" s="31"/>
      <c r="I16" s="31"/>
      <c r="J16" s="31"/>
      <c r="K16" s="31"/>
      <c r="L16" s="31"/>
      <c r="M16" s="31"/>
      <c r="N16" s="31"/>
      <c r="O16" s="31"/>
      <c r="P16" s="31">
        <f>SUM(D16:O16)</f>
        <v>47799</v>
      </c>
      <c r="R16" s="2"/>
    </row>
    <row r="17" spans="2:18" s="1" customFormat="1" ht="29.45" customHeight="1" x14ac:dyDescent="0.2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" customHeight="1" x14ac:dyDescent="0.25">
      <c r="B18" s="52" t="s">
        <v>13</v>
      </c>
      <c r="C18" s="53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48</v>
      </c>
      <c r="R18" s="2"/>
    </row>
    <row r="19" spans="2:18" ht="20.25" customHeight="1" x14ac:dyDescent="0.25">
      <c r="B19" s="41" t="s">
        <v>23</v>
      </c>
      <c r="C19" s="58"/>
      <c r="D19" s="31">
        <v>595812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>
        <f t="shared" ref="P19:P21" si="1">SUM(D19:O19)</f>
        <v>595812</v>
      </c>
      <c r="R19" s="2"/>
    </row>
    <row r="20" spans="2:18" ht="23.45" customHeight="1" x14ac:dyDescent="0.25">
      <c r="B20" s="59" t="s">
        <v>24</v>
      </c>
      <c r="C20" s="58"/>
      <c r="D20" s="31">
        <v>604269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>
        <f t="shared" si="1"/>
        <v>604269</v>
      </c>
      <c r="R20" s="2"/>
    </row>
    <row r="21" spans="2:18" ht="20.100000000000001" customHeight="1" x14ac:dyDescent="0.25">
      <c r="B21" s="41" t="s">
        <v>25</v>
      </c>
      <c r="C21" s="58"/>
      <c r="D21" s="31">
        <v>258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>
        <f t="shared" si="1"/>
        <v>258</v>
      </c>
      <c r="R21" s="2"/>
    </row>
    <row r="22" spans="2:18" ht="30.6" customHeight="1" x14ac:dyDescent="0.25">
      <c r="B22" s="56" t="s">
        <v>26</v>
      </c>
      <c r="C22" s="49"/>
      <c r="D22" s="32">
        <f>SUM(D19:D21)</f>
        <v>1200339</v>
      </c>
      <c r="E22" s="32">
        <f t="shared" ref="E22:O22" si="2">SUM(E19:E21)</f>
        <v>0</v>
      </c>
      <c r="F22" s="32">
        <f t="shared" si="2"/>
        <v>0</v>
      </c>
      <c r="G22" s="32">
        <f t="shared" si="2"/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  <c r="K22" s="32">
        <f t="shared" si="2"/>
        <v>0</v>
      </c>
      <c r="L22" s="32">
        <f t="shared" si="2"/>
        <v>0</v>
      </c>
      <c r="M22" s="32">
        <f t="shared" si="2"/>
        <v>0</v>
      </c>
      <c r="N22" s="32">
        <f t="shared" si="2"/>
        <v>0</v>
      </c>
      <c r="O22" s="32">
        <f t="shared" si="2"/>
        <v>0</v>
      </c>
      <c r="P22" s="32">
        <f>SUM(P19:P21)</f>
        <v>1200339</v>
      </c>
      <c r="R22" s="2"/>
    </row>
    <row r="23" spans="2:18" s="1" customFormat="1" ht="21" x14ac:dyDescent="0.2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7.95" customHeight="1" x14ac:dyDescent="0.25">
      <c r="B24" s="49" t="s">
        <v>33</v>
      </c>
      <c r="C24" s="53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48</v>
      </c>
      <c r="R24" s="2"/>
    </row>
    <row r="25" spans="2:18" ht="23.1" customHeight="1" x14ac:dyDescent="0.25">
      <c r="B25" s="41" t="s">
        <v>27</v>
      </c>
      <c r="C25" s="41"/>
      <c r="D25" s="35">
        <v>7619.4970000000003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1">
        <f>SUM(D25:O25)</f>
        <v>7619.4970000000003</v>
      </c>
      <c r="R25" s="2"/>
    </row>
    <row r="26" spans="2:18" ht="24" customHeight="1" x14ac:dyDescent="0.25">
      <c r="B26" s="41" t="s">
        <v>28</v>
      </c>
      <c r="C26" s="41"/>
      <c r="D26" s="35">
        <v>4656.2539999999999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1">
        <f t="shared" ref="P26" si="3">SUM(D26:O26)</f>
        <v>4656.2539999999999</v>
      </c>
      <c r="R26" s="2"/>
    </row>
    <row r="27" spans="2:18" ht="27.75" customHeight="1" x14ac:dyDescent="0.25">
      <c r="B27" s="49" t="s">
        <v>29</v>
      </c>
      <c r="C27" s="49"/>
      <c r="D27" s="36">
        <f>SUM(D25:D26)</f>
        <v>12275.751</v>
      </c>
      <c r="E27" s="36">
        <f t="shared" ref="E27:N27" si="4">SUM(E25:E26)</f>
        <v>0</v>
      </c>
      <c r="F27" s="36">
        <f>SUM(F25:F26)</f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>SUM(O25:O26)</f>
        <v>0</v>
      </c>
      <c r="P27" s="36">
        <f>SUM(P25:P26)</f>
        <v>12275.751</v>
      </c>
      <c r="R27" s="2"/>
    </row>
    <row r="28" spans="2:18" s="1" customFormat="1" ht="21" x14ac:dyDescent="0.2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" customHeight="1" x14ac:dyDescent="0.25">
      <c r="B29" s="42" t="s">
        <v>34</v>
      </c>
      <c r="C29" s="43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48</v>
      </c>
      <c r="R29" s="2"/>
    </row>
    <row r="30" spans="2:18" ht="23.45" customHeight="1" x14ac:dyDescent="0.25">
      <c r="B30" s="41" t="s">
        <v>30</v>
      </c>
      <c r="C30" s="41"/>
      <c r="D30" s="37">
        <v>32.064999999999998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1">
        <f>SUM(D30:O30)</f>
        <v>32.064999999999998</v>
      </c>
    </row>
    <row r="31" spans="2:18" ht="22.5" customHeight="1" x14ac:dyDescent="0.25">
      <c r="B31" s="41" t="s">
        <v>31</v>
      </c>
      <c r="C31" s="41"/>
      <c r="D31" s="31">
        <v>30.004999999999999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>
        <f t="shared" ref="P31" si="5">SUM(D31:O31)</f>
        <v>30.004999999999999</v>
      </c>
    </row>
    <row r="32" spans="2:18" ht="29.25" customHeight="1" x14ac:dyDescent="0.25">
      <c r="B32" s="49" t="s">
        <v>32</v>
      </c>
      <c r="C32" s="49"/>
      <c r="D32" s="32">
        <f>SUM(D30:D31)</f>
        <v>62.069999999999993</v>
      </c>
      <c r="E32" s="38">
        <f t="shared" ref="E32:O32" si="6">SUM(E30:E31)</f>
        <v>0</v>
      </c>
      <c r="F32" s="38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6"/>
        <v>0</v>
      </c>
      <c r="O32" s="32">
        <f t="shared" si="6"/>
        <v>0</v>
      </c>
      <c r="P32" s="36">
        <f>SUM(P30:P31)</f>
        <v>62.069999999999993</v>
      </c>
    </row>
    <row r="33" spans="2:18" s="1" customFormat="1" x14ac:dyDescent="0.25">
      <c r="C33" s="12"/>
      <c r="P33" s="2"/>
    </row>
    <row r="34" spans="2:18" s="1" customFormat="1" ht="35.25" customHeight="1" x14ac:dyDescent="0.25">
      <c r="P34" s="2"/>
      <c r="R34" s="2"/>
    </row>
    <row r="35" spans="2:18" s="1" customFormat="1" ht="24" customHeight="1" x14ac:dyDescent="0.25">
      <c r="B35" s="44" t="s">
        <v>50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R35" s="2"/>
    </row>
    <row r="36" spans="2:18" s="1" customFormat="1" x14ac:dyDescent="0.25">
      <c r="P36" s="2"/>
      <c r="R36" s="2"/>
    </row>
    <row r="37" spans="2:18" ht="35.25" customHeight="1" x14ac:dyDescent="0.25">
      <c r="B37" s="42" t="s">
        <v>14</v>
      </c>
      <c r="C37" s="43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48</v>
      </c>
    </row>
    <row r="38" spans="2:18" ht="19.5" customHeight="1" x14ac:dyDescent="0.25">
      <c r="B38" s="41" t="s">
        <v>20</v>
      </c>
      <c r="C38" s="41"/>
      <c r="D38" s="37">
        <v>547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1">
        <f>SUM(D38:O38)</f>
        <v>547</v>
      </c>
    </row>
    <row r="39" spans="2:18" ht="22.5" customHeight="1" x14ac:dyDescent="0.25">
      <c r="B39" s="41" t="s">
        <v>21</v>
      </c>
      <c r="C39" s="41"/>
      <c r="D39" s="31">
        <v>558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>
        <f>SUM(D39:O39)</f>
        <v>558</v>
      </c>
    </row>
    <row r="40" spans="2:18" ht="25.5" customHeight="1" x14ac:dyDescent="0.25">
      <c r="B40" s="49" t="s">
        <v>22</v>
      </c>
      <c r="C40" s="49"/>
      <c r="D40" s="32">
        <f>D38+D39</f>
        <v>1105</v>
      </c>
      <c r="E40" s="33">
        <f t="shared" ref="E40:O40" si="7">E38+E39</f>
        <v>0</v>
      </c>
      <c r="F40" s="33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>J38+J39</f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 t="shared" si="7"/>
        <v>0</v>
      </c>
      <c r="O40" s="32">
        <f t="shared" si="7"/>
        <v>0</v>
      </c>
      <c r="P40" s="36">
        <f>SUM(P38:P39)</f>
        <v>1105</v>
      </c>
    </row>
    <row r="41" spans="2:18" s="1" customFormat="1" ht="21" x14ac:dyDescent="0.2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" customHeight="1" x14ac:dyDescent="0.25">
      <c r="B42" s="42" t="s">
        <v>13</v>
      </c>
      <c r="C42" s="43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48</v>
      </c>
    </row>
    <row r="43" spans="2:18" ht="27.95" customHeight="1" x14ac:dyDescent="0.25">
      <c r="B43" s="41" t="s">
        <v>35</v>
      </c>
      <c r="C43" s="41"/>
      <c r="D43" s="37">
        <v>59237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1">
        <f t="shared" ref="P43:P45" si="8">SUM(D43:O43)</f>
        <v>59237</v>
      </c>
    </row>
    <row r="44" spans="2:18" ht="24.95" customHeight="1" x14ac:dyDescent="0.25">
      <c r="B44" s="41" t="s">
        <v>36</v>
      </c>
      <c r="C44" s="41"/>
      <c r="D44" s="31">
        <v>67125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f t="shared" si="8"/>
        <v>67125</v>
      </c>
    </row>
    <row r="45" spans="2:18" ht="23.1" customHeight="1" x14ac:dyDescent="0.25">
      <c r="B45" s="41" t="s">
        <v>37</v>
      </c>
      <c r="C45" s="41"/>
      <c r="D45" s="31">
        <v>144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>
        <f t="shared" si="8"/>
        <v>144</v>
      </c>
    </row>
    <row r="46" spans="2:18" ht="23.1" customHeight="1" x14ac:dyDescent="0.25">
      <c r="B46" s="49" t="s">
        <v>38</v>
      </c>
      <c r="C46" s="49"/>
      <c r="D46" s="32">
        <f>SUM(D43:D45)</f>
        <v>126506</v>
      </c>
      <c r="E46" s="32">
        <f t="shared" ref="E46:O46" si="9">SUM(E43:E45)</f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9"/>
        <v>0</v>
      </c>
      <c r="P46" s="32">
        <f>SUM(P43:P45)</f>
        <v>126506</v>
      </c>
    </row>
    <row r="47" spans="2:18" s="1" customFormat="1" ht="21" x14ac:dyDescent="0.2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" customHeight="1" x14ac:dyDescent="0.25">
      <c r="B48" s="42" t="s">
        <v>16</v>
      </c>
      <c r="C48" s="43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48</v>
      </c>
    </row>
    <row r="49" spans="2:18" ht="20.25" customHeight="1" x14ac:dyDescent="0.25">
      <c r="B49" s="41" t="s">
        <v>39</v>
      </c>
      <c r="C49" s="41"/>
      <c r="D49" s="37">
        <v>31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1">
        <f>SUM(D49:O49)</f>
        <v>31</v>
      </c>
    </row>
    <row r="50" spans="2:18" ht="24" customHeight="1" x14ac:dyDescent="0.25">
      <c r="B50" s="41" t="s">
        <v>40</v>
      </c>
      <c r="C50" s="41"/>
      <c r="D50" s="31">
        <v>15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>
        <f>SUM(D50:O50)</f>
        <v>15</v>
      </c>
    </row>
    <row r="51" spans="2:18" ht="27" customHeight="1" x14ac:dyDescent="0.25">
      <c r="B51" s="49" t="s">
        <v>41</v>
      </c>
      <c r="C51" s="49"/>
      <c r="D51" s="32">
        <f>D50+D49</f>
        <v>46</v>
      </c>
      <c r="E51" s="38">
        <f t="shared" ref="E51:O51" si="10">E50+E49</f>
        <v>0</v>
      </c>
      <c r="F51" s="38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si="10"/>
        <v>0</v>
      </c>
      <c r="P51" s="36">
        <f>SUM(P49:P50)</f>
        <v>46</v>
      </c>
    </row>
    <row r="52" spans="2:18" s="1" customFormat="1" ht="21" x14ac:dyDescent="0.2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8" ht="24.6" customHeight="1" x14ac:dyDescent="0.25">
      <c r="B53" s="42" t="s">
        <v>18</v>
      </c>
      <c r="C53" s="43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48</v>
      </c>
      <c r="R53" s="3"/>
    </row>
    <row r="54" spans="2:18" ht="24" customHeight="1" x14ac:dyDescent="0.25">
      <c r="B54" s="57" t="s">
        <v>43</v>
      </c>
      <c r="C54" s="57"/>
      <c r="D54" s="37">
        <v>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1">
        <f>SUM(D54:O54)</f>
        <v>0</v>
      </c>
      <c r="R54" s="3"/>
    </row>
    <row r="55" spans="2:18" ht="23.1" customHeight="1" x14ac:dyDescent="0.25">
      <c r="B55" s="57" t="s">
        <v>42</v>
      </c>
      <c r="C55" s="57"/>
      <c r="D55" s="31"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>
        <f>SUM(D55:O55)</f>
        <v>0</v>
      </c>
    </row>
    <row r="56" spans="2:18" ht="21.6" customHeight="1" x14ac:dyDescent="0.25">
      <c r="B56" s="49" t="s">
        <v>44</v>
      </c>
      <c r="C56" s="49"/>
      <c r="D56" s="32">
        <f>SUM(D54:D55)</f>
        <v>0</v>
      </c>
      <c r="E56" s="38">
        <f t="shared" ref="E56:O56" si="11">SUM(E54:E55)</f>
        <v>0</v>
      </c>
      <c r="F56" s="38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>SUM(L54:L55)</f>
        <v>0</v>
      </c>
      <c r="M56" s="32">
        <f>SUM(M54:M55)</f>
        <v>0</v>
      </c>
      <c r="N56" s="32">
        <f t="shared" si="11"/>
        <v>0</v>
      </c>
      <c r="O56" s="32">
        <f t="shared" si="11"/>
        <v>0</v>
      </c>
      <c r="P56" s="36">
        <f>SUM(P54:P55)</f>
        <v>0</v>
      </c>
    </row>
    <row r="57" spans="2:18" s="1" customFormat="1" x14ac:dyDescent="0.25">
      <c r="C57" s="11"/>
      <c r="D57" s="13"/>
    </row>
    <row r="58" spans="2:18" s="1" customFormat="1" ht="28.5" customHeight="1" x14ac:dyDescent="0.25">
      <c r="C58" s="11"/>
      <c r="D58" s="13"/>
    </row>
    <row r="59" spans="2:18" s="1" customFormat="1" ht="31.5" customHeight="1" x14ac:dyDescent="0.25">
      <c r="B59" s="44" t="s">
        <v>51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2:18" s="1" customFormat="1" ht="17.25" customHeight="1" x14ac:dyDescent="0.25">
      <c r="C60" s="11"/>
      <c r="D60" s="13"/>
    </row>
    <row r="61" spans="2:18" ht="40.5" customHeight="1" x14ac:dyDescent="0.25">
      <c r="B61" s="42" t="s">
        <v>14</v>
      </c>
      <c r="C61" s="43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48</v>
      </c>
      <c r="Q61" s="3"/>
    </row>
    <row r="62" spans="2:18" ht="24.6" customHeight="1" x14ac:dyDescent="0.25">
      <c r="B62" s="41" t="s">
        <v>20</v>
      </c>
      <c r="C62" s="41"/>
      <c r="D62" s="37">
        <v>221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1">
        <f>SUM(D62:O62)</f>
        <v>221</v>
      </c>
      <c r="Q62" s="3"/>
    </row>
    <row r="63" spans="2:18" ht="25.5" customHeight="1" x14ac:dyDescent="0.25">
      <c r="B63" s="41" t="s">
        <v>21</v>
      </c>
      <c r="C63" s="41"/>
      <c r="D63" s="31">
        <v>225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>
        <f>SUM(D63:O63)</f>
        <v>225</v>
      </c>
      <c r="Q63" s="3"/>
    </row>
    <row r="64" spans="2:18" ht="20.100000000000001" customHeight="1" x14ac:dyDescent="0.25">
      <c r="B64" s="49" t="s">
        <v>22</v>
      </c>
      <c r="C64" s="49"/>
      <c r="D64" s="32">
        <f>D62+D63</f>
        <v>446</v>
      </c>
      <c r="E64" s="32">
        <f>E62+E63</f>
        <v>0</v>
      </c>
      <c r="F64" s="38">
        <f t="shared" ref="F64:O64" si="12">F62+F63</f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2"/>
        <v>0</v>
      </c>
      <c r="P64" s="36">
        <f>SUM(P62:P63)</f>
        <v>446</v>
      </c>
      <c r="Q64" s="3"/>
    </row>
    <row r="65" spans="2:17" s="1" customFormat="1" ht="20.25" customHeight="1" x14ac:dyDescent="0.2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25">
      <c r="B66" s="42" t="s">
        <v>13</v>
      </c>
      <c r="C66" s="43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48</v>
      </c>
      <c r="Q66" s="3"/>
    </row>
    <row r="67" spans="2:17" ht="24" customHeight="1" x14ac:dyDescent="0.25">
      <c r="B67" s="41" t="s">
        <v>46</v>
      </c>
      <c r="C67" s="41"/>
      <c r="D67" s="37"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1">
        <f>SUM(D67:O67)</f>
        <v>0</v>
      </c>
      <c r="Q67" s="3"/>
    </row>
    <row r="68" spans="2:17" ht="23.25" customHeight="1" x14ac:dyDescent="0.25">
      <c r="B68" s="41" t="s">
        <v>45</v>
      </c>
      <c r="C68" s="41"/>
      <c r="D68" s="31"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>
        <f>SUM(D68:O68)</f>
        <v>0</v>
      </c>
      <c r="Q68" s="3"/>
    </row>
    <row r="69" spans="2:17" ht="27" customHeight="1" x14ac:dyDescent="0.25">
      <c r="B69" s="49" t="s">
        <v>47</v>
      </c>
      <c r="C69" s="49"/>
      <c r="D69" s="32">
        <f t="shared" ref="D69:O69" si="13">SUM(D67:D68)</f>
        <v>0</v>
      </c>
      <c r="E69" s="32">
        <f t="shared" si="13"/>
        <v>0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 t="shared" si="13"/>
        <v>0</v>
      </c>
      <c r="P69" s="36">
        <f>SUM(P67:P68)</f>
        <v>0</v>
      </c>
      <c r="Q69" s="3"/>
    </row>
    <row r="70" spans="2:17" s="1" customFormat="1" x14ac:dyDescent="0.25">
      <c r="C70" s="11"/>
      <c r="D70" s="13"/>
      <c r="Q70" s="3"/>
    </row>
    <row r="71" spans="2:17" s="1" customFormat="1" x14ac:dyDescent="0.25">
      <c r="C71" s="11"/>
      <c r="D71" s="13"/>
      <c r="Q71" s="3"/>
    </row>
    <row r="72" spans="2:17" s="1" customFormat="1" ht="30.75" customHeight="1" x14ac:dyDescent="0.25">
      <c r="B72" s="44" t="s">
        <v>52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3"/>
    </row>
    <row r="73" spans="2:17" s="1" customFormat="1" x14ac:dyDescent="0.25">
      <c r="C73" s="11"/>
      <c r="D73" s="13"/>
      <c r="Q73" s="3"/>
    </row>
    <row r="74" spans="2:17" ht="40.5" customHeight="1" x14ac:dyDescent="0.25">
      <c r="B74" s="42" t="s">
        <v>14</v>
      </c>
      <c r="C74" s="43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48</v>
      </c>
      <c r="Q74" s="3"/>
    </row>
    <row r="75" spans="2:17" ht="24.75" customHeight="1" x14ac:dyDescent="0.25">
      <c r="B75" s="41" t="s">
        <v>20</v>
      </c>
      <c r="C75" s="41"/>
      <c r="D75" s="37">
        <v>40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1">
        <f>SUM(D75:O75)</f>
        <v>40</v>
      </c>
      <c r="Q75" s="3"/>
    </row>
    <row r="76" spans="2:17" ht="22.5" customHeight="1" x14ac:dyDescent="0.25">
      <c r="B76" s="41" t="s">
        <v>21</v>
      </c>
      <c r="C76" s="41"/>
      <c r="D76" s="31">
        <v>37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>
        <f>SUM(D76:O76)</f>
        <v>37</v>
      </c>
      <c r="Q76" s="3"/>
    </row>
    <row r="77" spans="2:17" ht="21.95" customHeight="1" x14ac:dyDescent="0.25">
      <c r="B77" s="49" t="s">
        <v>22</v>
      </c>
      <c r="C77" s="49"/>
      <c r="D77" s="32">
        <f>D75+D76</f>
        <v>77</v>
      </c>
      <c r="E77" s="38">
        <f t="shared" ref="E77:O77" si="14">E75+E76</f>
        <v>0</v>
      </c>
      <c r="F77" s="38">
        <f t="shared" si="14"/>
        <v>0</v>
      </c>
      <c r="G77" s="32">
        <f>G75+G76</f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4"/>
        <v>0</v>
      </c>
      <c r="O77" s="32">
        <f t="shared" si="14"/>
        <v>0</v>
      </c>
      <c r="P77" s="36">
        <f>SUM(P75:P76)</f>
        <v>77</v>
      </c>
      <c r="Q77" s="3"/>
    </row>
    <row r="78" spans="2:17" s="1" customFormat="1" x14ac:dyDescent="0.2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25">
      <c r="B79" s="42" t="s">
        <v>13</v>
      </c>
      <c r="C79" s="42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48</v>
      </c>
      <c r="Q79" s="3"/>
    </row>
    <row r="80" spans="2:17" ht="24" customHeight="1" x14ac:dyDescent="0.25">
      <c r="B80" s="41" t="s">
        <v>35</v>
      </c>
      <c r="C80" s="58"/>
      <c r="D80" s="37">
        <v>2478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1">
        <f t="shared" ref="P80:P81" si="15">SUM(D80:O80)</f>
        <v>2478</v>
      </c>
      <c r="Q80" s="3"/>
    </row>
    <row r="81" spans="2:17" ht="22.5" customHeight="1" x14ac:dyDescent="0.25">
      <c r="B81" s="41" t="s">
        <v>36</v>
      </c>
      <c r="C81" s="58"/>
      <c r="D81" s="31">
        <v>2296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15"/>
        <v>2296</v>
      </c>
      <c r="Q81" s="3"/>
    </row>
    <row r="82" spans="2:17" ht="24.75" customHeight="1" x14ac:dyDescent="0.25">
      <c r="B82" s="41" t="s">
        <v>37</v>
      </c>
      <c r="C82" s="58"/>
      <c r="D82" s="31">
        <v>0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>
        <f>SUM(D82:O82)</f>
        <v>0</v>
      </c>
      <c r="Q82" s="3"/>
    </row>
    <row r="83" spans="2:17" ht="25.5" customHeight="1" x14ac:dyDescent="0.25">
      <c r="B83" s="49" t="s">
        <v>38</v>
      </c>
      <c r="C83" s="60"/>
      <c r="D83" s="32">
        <f>SUM(D80:D82)</f>
        <v>4774</v>
      </c>
      <c r="E83" s="32">
        <f t="shared" ref="E83:O83" si="16">SUM(E80:E82)</f>
        <v>0</v>
      </c>
      <c r="F83" s="32">
        <f t="shared" si="16"/>
        <v>0</v>
      </c>
      <c r="G83" s="32">
        <f t="shared" si="16"/>
        <v>0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0</v>
      </c>
      <c r="O83" s="32">
        <f t="shared" si="16"/>
        <v>0</v>
      </c>
      <c r="P83" s="32">
        <f>SUM(P80:P82)</f>
        <v>4774</v>
      </c>
    </row>
    <row r="84" spans="2:17" s="1" customFormat="1" x14ac:dyDescent="0.25"/>
    <row r="85" spans="2:17" s="1" customFormat="1" x14ac:dyDescent="0.25"/>
    <row r="86" spans="2:17" s="1" customFormat="1" x14ac:dyDescent="0.25"/>
    <row r="87" spans="2:17" s="1" customFormat="1" x14ac:dyDescent="0.25"/>
    <row r="88" spans="2:17" s="1" customFormat="1" x14ac:dyDescent="0.25"/>
    <row r="89" spans="2:17" s="1" customFormat="1" x14ac:dyDescent="0.25"/>
    <row r="90" spans="2:17" s="1" customFormat="1" x14ac:dyDescent="0.25"/>
    <row r="91" spans="2:17" s="1" customFormat="1" x14ac:dyDescent="0.25"/>
    <row r="92" spans="2:17" s="1" customFormat="1" x14ac:dyDescent="0.25"/>
    <row r="93" spans="2:17" s="1" customFormat="1" x14ac:dyDescent="0.25"/>
    <row r="94" spans="2:17" s="1" customFormat="1" x14ac:dyDescent="0.25"/>
    <row r="95" spans="2:17" s="1" customFormat="1" x14ac:dyDescent="0.25"/>
    <row r="96" spans="2:1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mergeCells count="59"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487D-D586-4A78-AE70-E500AA282669}">
  <dimension ref="B1:AH61"/>
  <sheetViews>
    <sheetView showGridLines="0" topLeftCell="A2" zoomScale="70" zoomScaleNormal="70" workbookViewId="0">
      <selection activeCell="X23" sqref="X23"/>
    </sheetView>
  </sheetViews>
  <sheetFormatPr defaultRowHeight="15" x14ac:dyDescent="0.25"/>
  <cols>
    <col min="3" max="3" width="26.140625" customWidth="1"/>
    <col min="4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4" width="9.140625" style="1"/>
  </cols>
  <sheetData>
    <row r="1" spans="2:18" s="1" customFormat="1" hidden="1" x14ac:dyDescent="0.25"/>
    <row r="2" spans="2:18" s="1" customFormat="1" ht="81.75" customHeight="1" x14ac:dyDescent="0.25"/>
    <row r="3" spans="2:18" s="1" customFormat="1" ht="18.75" x14ac:dyDescent="0.3">
      <c r="B3" s="40" t="s">
        <v>19</v>
      </c>
      <c r="C3" s="40"/>
      <c r="D3" s="17"/>
      <c r="E3" s="17"/>
      <c r="F3" s="17"/>
    </row>
    <row r="4" spans="2:18" s="1" customFormat="1" ht="18.75" x14ac:dyDescent="0.3">
      <c r="B4" s="40" t="s">
        <v>15</v>
      </c>
      <c r="C4" s="40"/>
      <c r="D4" s="17"/>
      <c r="E4" s="17"/>
      <c r="F4" s="17"/>
    </row>
    <row r="5" spans="2:18" s="1" customFormat="1" ht="20.45" hidden="1" customHeight="1" x14ac:dyDescent="0.25"/>
    <row r="6" spans="2:18" s="1" customFormat="1" ht="20.45" hidden="1" customHeight="1" x14ac:dyDescent="0.25"/>
    <row r="7" spans="2:18" s="1" customFormat="1" ht="20.45" hidden="1" customHeight="1" x14ac:dyDescent="0.25"/>
    <row r="8" spans="2:18" s="1" customFormat="1" ht="20.45" customHeight="1" x14ac:dyDescent="0.25"/>
    <row r="9" spans="2:18" s="1" customFormat="1" ht="15.75" customHeight="1" x14ac:dyDescent="0.2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s="1" customFormat="1" ht="42.75" customHeight="1" x14ac:dyDescent="0.25">
      <c r="B10" s="61" t="s">
        <v>14</v>
      </c>
      <c r="C10" s="61"/>
      <c r="D10" s="62" t="s">
        <v>1</v>
      </c>
      <c r="E10" s="62" t="s">
        <v>2</v>
      </c>
      <c r="F10" s="62" t="s">
        <v>3</v>
      </c>
      <c r="G10" s="62" t="s">
        <v>4</v>
      </c>
      <c r="H10" s="62" t="s">
        <v>5</v>
      </c>
      <c r="I10" s="62" t="s">
        <v>6</v>
      </c>
      <c r="J10" s="62" t="s">
        <v>7</v>
      </c>
      <c r="K10" s="62" t="s">
        <v>8</v>
      </c>
      <c r="L10" s="62" t="s">
        <v>9</v>
      </c>
      <c r="M10" s="62" t="s">
        <v>10</v>
      </c>
      <c r="N10" s="62" t="s">
        <v>11</v>
      </c>
      <c r="O10" s="62" t="s">
        <v>12</v>
      </c>
      <c r="P10" s="63" t="s">
        <v>65</v>
      </c>
    </row>
    <row r="11" spans="2:18" s="1" customFormat="1" ht="24" customHeight="1" x14ac:dyDescent="0.25">
      <c r="B11" s="46" t="s">
        <v>20</v>
      </c>
      <c r="C11" s="47"/>
      <c r="D11" s="64">
        <f>IF(SUM(monthly!D11,monthly!D38,monthly!D62,monthly!D75)=0,"",SUM(monthly!D11,monthly!D38,monthly!D62,monthly!D75))</f>
        <v>5146</v>
      </c>
      <c r="E11" s="64" t="str">
        <f>IF(SUM(monthly!E11,monthly!E38,monthly!E62,monthly!E75)=0,"",SUM(monthly!E11,monthly!E38,monthly!E62,monthly!E75))</f>
        <v/>
      </c>
      <c r="F11" s="64" t="str">
        <f>IF(SUM(monthly!F11,monthly!F38,monthly!F62,monthly!F75)=0,"",SUM(monthly!F11,monthly!F38,monthly!F62,monthly!F75))</f>
        <v/>
      </c>
      <c r="G11" s="64" t="str">
        <f>IF(SUM(monthly!G11,monthly!G38,monthly!G62,monthly!G75)=0,"",SUM(monthly!G11,monthly!G38,monthly!G62,monthly!G75))</f>
        <v/>
      </c>
      <c r="H11" s="64" t="str">
        <f>IF(SUM(monthly!H11,monthly!H38,monthly!H62,monthly!H75)=0,"",SUM(monthly!H11,monthly!H38,monthly!H62,monthly!H75))</f>
        <v/>
      </c>
      <c r="I11" s="64" t="str">
        <f>IF(SUM(monthly!I11,monthly!I38,monthly!I62,monthly!I75)=0,"",SUM(monthly!I11,monthly!I38,monthly!I62,monthly!I75))</f>
        <v/>
      </c>
      <c r="J11" s="64" t="str">
        <f>IF(SUM(monthly!J11,monthly!J38,monthly!J62,monthly!J75)=0,"",SUM(monthly!J11,monthly!J38,monthly!J62,monthly!J75))</f>
        <v/>
      </c>
      <c r="K11" s="64" t="str">
        <f>IF(SUM(monthly!K11,monthly!K38,monthly!K62,monthly!K75)=0,"",SUM(monthly!K11,monthly!K38,monthly!K62,monthly!K75))</f>
        <v/>
      </c>
      <c r="L11" s="64" t="str">
        <f>IF(SUM(monthly!L11,monthly!L38,monthly!L62,monthly!L75)=0,"",SUM(monthly!L11,monthly!L38,monthly!L62,monthly!L75))</f>
        <v/>
      </c>
      <c r="M11" s="64" t="str">
        <f>IF(SUM(monthly!M11,monthly!M38,monthly!M62,monthly!M75)=0,"",SUM(monthly!M11,monthly!M38,monthly!M62,monthly!M75))</f>
        <v/>
      </c>
      <c r="N11" s="64" t="str">
        <f>IF(SUM(monthly!N11,monthly!N38,monthly!N62,monthly!N75)=0,"",SUM(monthly!N11,monthly!N38,monthly!N62,monthly!N75))</f>
        <v/>
      </c>
      <c r="O11" s="64" t="str">
        <f>IF(SUM(monthly!O11,monthly!O38,monthly!O62,monthly!O75)=0,"",SUM(monthly!O11,monthly!O38,monthly!O62,monthly!O75))</f>
        <v/>
      </c>
      <c r="P11" s="64">
        <f>SUM(D11:O11)</f>
        <v>5146</v>
      </c>
      <c r="R11" s="2"/>
    </row>
    <row r="12" spans="2:18" s="1" customFormat="1" ht="26.25" customHeight="1" x14ac:dyDescent="0.25">
      <c r="B12" s="46" t="s">
        <v>21</v>
      </c>
      <c r="C12" s="47"/>
      <c r="D12" s="64">
        <f>IF(SUM(monthly!D12,monthly!D39,monthly!D63,monthly!D76)=0,"",SUM(monthly!D12,monthly!D39,monthly!D63,monthly!D76))</f>
        <v>5170</v>
      </c>
      <c r="E12" s="64" t="str">
        <f>IF(SUM(monthly!E12,monthly!E39,monthly!E63,monthly!E76)=0,"",SUM(monthly!E12,monthly!E39,monthly!E63,monthly!E76))</f>
        <v/>
      </c>
      <c r="F12" s="64" t="str">
        <f>IF(SUM(monthly!F12,monthly!F39,monthly!F63,monthly!F76)=0,"",SUM(monthly!F12,monthly!F39,monthly!F63,monthly!F76))</f>
        <v/>
      </c>
      <c r="G12" s="64" t="str">
        <f>IF(SUM(monthly!G12,monthly!G39,monthly!G63,monthly!G76)=0,"",SUM(monthly!G12,monthly!G39,monthly!G63,monthly!G76))</f>
        <v/>
      </c>
      <c r="H12" s="64" t="str">
        <f>IF(SUM(monthly!H12,monthly!H39,monthly!H63,monthly!H76)=0,"",SUM(monthly!H12,monthly!H39,monthly!H63,monthly!H76))</f>
        <v/>
      </c>
      <c r="I12" s="64" t="str">
        <f>IF(SUM(monthly!I12,monthly!I39,monthly!I63,monthly!I76)=0,"",SUM(monthly!I12,monthly!I39,monthly!I63,monthly!I76))</f>
        <v/>
      </c>
      <c r="J12" s="64" t="str">
        <f>IF(SUM(monthly!J12,monthly!J39,monthly!J63,monthly!J76)=0,"",SUM(monthly!J12,monthly!J39,monthly!J63,monthly!J76))</f>
        <v/>
      </c>
      <c r="K12" s="64" t="str">
        <f>IF(SUM(monthly!K12,monthly!K39,monthly!K63,monthly!K76)=0,"",SUM(monthly!K12,monthly!K39,monthly!K63,monthly!K76))</f>
        <v/>
      </c>
      <c r="L12" s="64" t="str">
        <f>IF(SUM(monthly!L12,monthly!L39,monthly!L63,monthly!L76)=0,"",SUM(monthly!L12,monthly!L39,monthly!L63,monthly!L76))</f>
        <v/>
      </c>
      <c r="M12" s="64" t="str">
        <f>IF(SUM(monthly!M12,monthly!M39,monthly!M63,monthly!M76)=0,"",SUM(monthly!M12,monthly!M39,monthly!M63,monthly!M76))</f>
        <v/>
      </c>
      <c r="N12" s="64" t="str">
        <f>IF(SUM(monthly!N12,monthly!N39,monthly!N63,monthly!N76)=0,"",SUM(monthly!N12,monthly!N39,monthly!N63,monthly!N76))</f>
        <v/>
      </c>
      <c r="O12" s="64" t="str">
        <f>IF(SUM(monthly!O12,monthly!O39,monthly!O63,monthly!O76)=0,"",SUM(monthly!O12,monthly!O39,monthly!O63,monthly!O76))</f>
        <v/>
      </c>
      <c r="P12" s="64">
        <f>SUM(D12:O12)</f>
        <v>5170</v>
      </c>
      <c r="R12" s="2"/>
    </row>
    <row r="13" spans="2:18" s="1" customFormat="1" ht="25.5" customHeight="1" x14ac:dyDescent="0.25">
      <c r="B13" s="50" t="s">
        <v>22</v>
      </c>
      <c r="C13" s="51"/>
      <c r="D13" s="65">
        <f>IF(SUM(D11:D12)=0,"",SUM(D11:D12))</f>
        <v>10316</v>
      </c>
      <c r="E13" s="65" t="str">
        <f t="shared" ref="E13:O13" si="0">IF(SUM(E11:E12)=0,"",SUM(E11:E12))</f>
        <v/>
      </c>
      <c r="F13" s="65" t="str">
        <f t="shared" si="0"/>
        <v/>
      </c>
      <c r="G13" s="65" t="str">
        <f t="shared" si="0"/>
        <v/>
      </c>
      <c r="H13" s="65" t="str">
        <f t="shared" si="0"/>
        <v/>
      </c>
      <c r="I13" s="65" t="str">
        <f t="shared" si="0"/>
        <v/>
      </c>
      <c r="J13" s="65" t="str">
        <f t="shared" si="0"/>
        <v/>
      </c>
      <c r="K13" s="65" t="str">
        <f t="shared" si="0"/>
        <v/>
      </c>
      <c r="L13" s="65" t="str">
        <f t="shared" si="0"/>
        <v/>
      </c>
      <c r="M13" s="65" t="str">
        <f t="shared" si="0"/>
        <v/>
      </c>
      <c r="N13" s="65" t="str">
        <f t="shared" si="0"/>
        <v/>
      </c>
      <c r="O13" s="65" t="str">
        <f t="shared" si="0"/>
        <v/>
      </c>
      <c r="P13" s="65">
        <f>SUM(P11:P12)</f>
        <v>10316</v>
      </c>
      <c r="R13" s="2"/>
    </row>
    <row r="14" spans="2:18" s="1" customFormat="1" ht="25.5" customHeight="1" x14ac:dyDescent="0.3">
      <c r="B14" s="66"/>
      <c r="C14" s="66"/>
      <c r="D14" s="67"/>
      <c r="E14" s="68"/>
      <c r="F14" s="68"/>
      <c r="G14" s="67"/>
      <c r="H14" s="67"/>
      <c r="I14" s="67"/>
      <c r="J14" s="67"/>
      <c r="K14" s="67"/>
      <c r="L14" s="67"/>
      <c r="M14" s="67"/>
      <c r="N14" s="67"/>
      <c r="O14" s="67"/>
      <c r="P14" s="87"/>
      <c r="R14" s="2"/>
    </row>
    <row r="15" spans="2:18" s="1" customFormat="1" ht="37.5" x14ac:dyDescent="0.25">
      <c r="B15" s="69" t="s">
        <v>54</v>
      </c>
      <c r="C15" s="70"/>
      <c r="D15" s="62" t="s">
        <v>1</v>
      </c>
      <c r="E15" s="62" t="s">
        <v>2</v>
      </c>
      <c r="F15" s="62" t="s">
        <v>3</v>
      </c>
      <c r="G15" s="62" t="s">
        <v>4</v>
      </c>
      <c r="H15" s="62" t="s">
        <v>5</v>
      </c>
      <c r="I15" s="62" t="s">
        <v>6</v>
      </c>
      <c r="J15" s="62" t="s">
        <v>7</v>
      </c>
      <c r="K15" s="62" t="s">
        <v>8</v>
      </c>
      <c r="L15" s="62" t="s">
        <v>9</v>
      </c>
      <c r="M15" s="62" t="s">
        <v>10</v>
      </c>
      <c r="N15" s="62" t="s">
        <v>11</v>
      </c>
      <c r="O15" s="62" t="s">
        <v>12</v>
      </c>
      <c r="P15" s="63" t="s">
        <v>66</v>
      </c>
      <c r="R15" s="2"/>
    </row>
    <row r="16" spans="2:18" s="1" customFormat="1" ht="44.25" customHeight="1" x14ac:dyDescent="0.25">
      <c r="B16" s="69"/>
      <c r="C16" s="69"/>
      <c r="D16" s="64">
        <f>IF(monthly!D16=0,"",monthly!D16)</f>
        <v>47799</v>
      </c>
      <c r="E16" s="64" t="str">
        <f>IF(monthly!E16=0,"",monthly!E16)</f>
        <v/>
      </c>
      <c r="F16" s="64" t="str">
        <f>IF(monthly!F16=0,"",monthly!F16)</f>
        <v/>
      </c>
      <c r="G16" s="64" t="str">
        <f>IF(monthly!G16=0,"",monthly!G16)</f>
        <v/>
      </c>
      <c r="H16" s="64" t="str">
        <f>IF(monthly!H16=0,"",monthly!H16)</f>
        <v/>
      </c>
      <c r="I16" s="64" t="str">
        <f>IF(monthly!I16=0,"",monthly!I16)</f>
        <v/>
      </c>
      <c r="J16" s="64" t="str">
        <f>IF(monthly!J16=0,"",monthly!J16)</f>
        <v/>
      </c>
      <c r="K16" s="64" t="str">
        <f>IF(monthly!K16=0,"",monthly!K16)</f>
        <v/>
      </c>
      <c r="L16" s="64" t="str">
        <f>IF(monthly!L16=0,"",monthly!L16)</f>
        <v/>
      </c>
      <c r="M16" s="64" t="str">
        <f>IF(monthly!M16=0,"",monthly!M16)</f>
        <v/>
      </c>
      <c r="N16" s="64" t="str">
        <f>IF(monthly!N16=0,"",monthly!N16)</f>
        <v/>
      </c>
      <c r="O16" s="64" t="str">
        <f>IF(monthly!O16=0,"",monthly!O16)</f>
        <v/>
      </c>
      <c r="P16" s="65">
        <f>SUM(D16:O16)</f>
        <v>47799</v>
      </c>
      <c r="R16" s="2"/>
    </row>
    <row r="17" spans="2:18" s="1" customFormat="1" ht="29.45" customHeight="1" x14ac:dyDescent="0.3">
      <c r="B17" s="72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87"/>
      <c r="R17" s="2"/>
    </row>
    <row r="18" spans="2:18" s="1" customFormat="1" ht="37.5" x14ac:dyDescent="0.25">
      <c r="B18" s="74" t="s">
        <v>55</v>
      </c>
      <c r="C18" s="75"/>
      <c r="D18" s="76" t="s">
        <v>1</v>
      </c>
      <c r="E18" s="76" t="s">
        <v>2</v>
      </c>
      <c r="F18" s="76" t="s">
        <v>3</v>
      </c>
      <c r="G18" s="76" t="s">
        <v>4</v>
      </c>
      <c r="H18" s="71" t="s">
        <v>5</v>
      </c>
      <c r="I18" s="77" t="s">
        <v>6</v>
      </c>
      <c r="J18" s="77" t="s">
        <v>7</v>
      </c>
      <c r="K18" s="77" t="s">
        <v>8</v>
      </c>
      <c r="L18" s="77" t="s">
        <v>9</v>
      </c>
      <c r="M18" s="77" t="s">
        <v>10</v>
      </c>
      <c r="N18" s="76" t="s">
        <v>11</v>
      </c>
      <c r="O18" s="71" t="s">
        <v>12</v>
      </c>
      <c r="P18" s="63" t="s">
        <v>64</v>
      </c>
      <c r="R18" s="2"/>
    </row>
    <row r="19" spans="2:18" s="1" customFormat="1" ht="20.25" customHeight="1" x14ac:dyDescent="0.25">
      <c r="B19" s="78" t="s">
        <v>23</v>
      </c>
      <c r="C19" s="79"/>
      <c r="D19" s="64">
        <f>IF(SUM(monthly!D19,monthly!D43,monthly!D67,monthly!D80)=0,"",SUM(monthly!D19,monthly!D43,monthly!D67,monthly!D80))</f>
        <v>657527</v>
      </c>
      <c r="E19" s="64" t="str">
        <f>IF(SUM(monthly!E19,monthly!E43,monthly!E67,monthly!E80)=0,"",SUM(monthly!E19,monthly!E43,monthly!E67,monthly!E80))</f>
        <v/>
      </c>
      <c r="F19" s="64" t="str">
        <f>IF(SUM(monthly!F19,monthly!F43,monthly!F67,monthly!F80)=0,"",SUM(monthly!F19,monthly!F43,monthly!F67,monthly!F80))</f>
        <v/>
      </c>
      <c r="G19" s="64" t="str">
        <f>IF(SUM(monthly!G19,monthly!G43,monthly!G67,monthly!G80)=0,"",SUM(monthly!G19,monthly!G43,monthly!G67,monthly!G80))</f>
        <v/>
      </c>
      <c r="H19" s="64" t="str">
        <f>IF(SUM(monthly!H19,monthly!H43,monthly!H67,monthly!H80)=0,"",SUM(monthly!H19,monthly!H43,monthly!H67,monthly!H80))</f>
        <v/>
      </c>
      <c r="I19" s="64" t="str">
        <f>IF(SUM(monthly!I19,monthly!I43,monthly!I67,monthly!I80)=0,"",SUM(monthly!I19,monthly!I43,monthly!I67,monthly!I80))</f>
        <v/>
      </c>
      <c r="J19" s="64" t="str">
        <f>IF(SUM(monthly!J19,monthly!J43,monthly!J67,monthly!J80)=0,"",SUM(monthly!J19,monthly!J43,monthly!J67,monthly!J80))</f>
        <v/>
      </c>
      <c r="K19" s="64" t="str">
        <f>IF(SUM(monthly!K19,monthly!K43,monthly!K67,monthly!K80)=0,"",SUM(monthly!K19,monthly!K43,monthly!K67,monthly!K80))</f>
        <v/>
      </c>
      <c r="L19" s="64" t="str">
        <f>IF(SUM(monthly!L19,monthly!L43,monthly!L67,monthly!L80)=0,"",SUM(monthly!L19,monthly!L43,monthly!L67,monthly!L80))</f>
        <v/>
      </c>
      <c r="M19" s="64" t="str">
        <f>IF(SUM(monthly!M19,monthly!M43,monthly!M67,monthly!M80)=0,"",SUM(monthly!M19,monthly!M43,monthly!M67,monthly!M80))</f>
        <v/>
      </c>
      <c r="N19" s="64" t="str">
        <f>IF(SUM(monthly!N19,monthly!N43,monthly!N67,monthly!N80)=0,"",SUM(monthly!N19,monthly!N43,monthly!N67,monthly!N80))</f>
        <v/>
      </c>
      <c r="O19" s="64" t="str">
        <f>IF(SUM(monthly!O19,monthly!O43,monthly!O67,monthly!O80)=0,"",SUM(monthly!O19,monthly!O43,monthly!O67,monthly!O80))</f>
        <v/>
      </c>
      <c r="P19" s="64">
        <f t="shared" ref="P19:P21" si="1">SUM(D19:O19)</f>
        <v>657527</v>
      </c>
      <c r="R19" s="2"/>
    </row>
    <row r="20" spans="2:18" s="1" customFormat="1" ht="23.45" customHeight="1" x14ac:dyDescent="0.25">
      <c r="B20" s="47" t="s">
        <v>24</v>
      </c>
      <c r="C20" s="79"/>
      <c r="D20" s="64">
        <f>IF(SUM(monthly!D20,monthly!D44,monthly!D68,monthly!D81)=0,"",SUM(monthly!D20,monthly!D44,monthly!D68,monthly!D81))</f>
        <v>673690</v>
      </c>
      <c r="E20" s="64" t="str">
        <f>IF(SUM(monthly!E20,monthly!E44,monthly!E68,monthly!E81)=0,"",SUM(monthly!E20,monthly!E44,monthly!E68,monthly!E81))</f>
        <v/>
      </c>
      <c r="F20" s="64" t="str">
        <f>IF(SUM(monthly!F20,monthly!F44,monthly!F68,monthly!F81)=0,"",SUM(monthly!F20,monthly!F44,monthly!F68,monthly!F81))</f>
        <v/>
      </c>
      <c r="G20" s="64" t="str">
        <f>IF(SUM(monthly!G20,monthly!G44,monthly!G68,monthly!G81)=0,"",SUM(monthly!G20,monthly!G44,monthly!G68,monthly!G81))</f>
        <v/>
      </c>
      <c r="H20" s="64" t="str">
        <f>IF(SUM(monthly!H20,monthly!H44,monthly!H68,monthly!H81)=0,"",SUM(monthly!H20,monthly!H44,monthly!H68,monthly!H81))</f>
        <v/>
      </c>
      <c r="I20" s="64" t="str">
        <f>IF(SUM(monthly!I20,monthly!I44,monthly!I68,monthly!I81)=0,"",SUM(monthly!I20,monthly!I44,monthly!I68,monthly!I81))</f>
        <v/>
      </c>
      <c r="J20" s="64" t="str">
        <f>IF(SUM(monthly!J20,monthly!J44,monthly!J68,monthly!J81)=0,"",SUM(monthly!J20,monthly!J44,monthly!J68,monthly!J81))</f>
        <v/>
      </c>
      <c r="K20" s="64" t="str">
        <f>IF(SUM(monthly!K20,monthly!K44,monthly!K68,monthly!K81)=0,"",SUM(monthly!K20,monthly!K44,monthly!K68,monthly!K81))</f>
        <v/>
      </c>
      <c r="L20" s="64" t="str">
        <f>IF(SUM(monthly!L20,monthly!L44,monthly!L68,monthly!L81)=0,"",SUM(monthly!L20,monthly!L44,monthly!L68,monthly!L81))</f>
        <v/>
      </c>
      <c r="M20" s="64" t="str">
        <f>IF(SUM(monthly!M20,monthly!M44,monthly!M68,monthly!M81)=0,"",SUM(monthly!M20,monthly!M44,monthly!M68,monthly!M81))</f>
        <v/>
      </c>
      <c r="N20" s="64" t="str">
        <f>IF(SUM(monthly!N20,monthly!N44,monthly!N68,monthly!N81)=0,"",SUM(monthly!N20,monthly!N44,monthly!N68,monthly!N81))</f>
        <v/>
      </c>
      <c r="O20" s="64" t="str">
        <f>IF(SUM(monthly!O20,monthly!O44,monthly!O68,monthly!O81)=0,"",SUM(monthly!O20,monthly!O44,monthly!O68,monthly!O81))</f>
        <v/>
      </c>
      <c r="P20" s="64">
        <f t="shared" si="1"/>
        <v>673690</v>
      </c>
      <c r="R20" s="2"/>
    </row>
    <row r="21" spans="2:18" s="1" customFormat="1" ht="20.100000000000001" customHeight="1" x14ac:dyDescent="0.25">
      <c r="B21" s="78" t="s">
        <v>25</v>
      </c>
      <c r="C21" s="79"/>
      <c r="D21" s="64">
        <f>IF(SUM(monthly!D21,monthly!D45,monthly!D82)=0,"",SUM(monthly!D21,monthly!D45,monthly!D82))</f>
        <v>402</v>
      </c>
      <c r="E21" s="64" t="str">
        <f>IF(SUM(monthly!E21,monthly!E45,monthly!E82)=0,"",SUM(monthly!E21,monthly!E45,monthly!E82))</f>
        <v/>
      </c>
      <c r="F21" s="64" t="str">
        <f>IF(SUM(monthly!F21,monthly!F45,monthly!F82)=0,"",SUM(monthly!F21,monthly!F45,monthly!F82))</f>
        <v/>
      </c>
      <c r="G21" s="64" t="str">
        <f>IF(SUM(monthly!G21,monthly!G45,monthly!G82)=0,"",SUM(monthly!G21,monthly!G45,monthly!G82))</f>
        <v/>
      </c>
      <c r="H21" s="64" t="str">
        <f>IF(SUM(monthly!H21,monthly!H45,monthly!H82)=0,"",SUM(monthly!H21,monthly!H45,monthly!H82))</f>
        <v/>
      </c>
      <c r="I21" s="64" t="str">
        <f>IF(SUM(monthly!I21,monthly!I45,monthly!I82)=0,"",SUM(monthly!I21,monthly!I45,monthly!I82))</f>
        <v/>
      </c>
      <c r="J21" s="64" t="str">
        <f>IF(SUM(monthly!J21,monthly!J45,monthly!J82)=0,"",SUM(monthly!J21,monthly!J45,monthly!J82))</f>
        <v/>
      </c>
      <c r="K21" s="64" t="str">
        <f>IF(SUM(monthly!K21,monthly!K45,monthly!K82)=0,"",SUM(monthly!K21,monthly!K45,monthly!K82))</f>
        <v/>
      </c>
      <c r="L21" s="64" t="str">
        <f>IF(SUM(monthly!L21,monthly!L45,monthly!L82)=0,"",SUM(monthly!L21,monthly!L45,monthly!L82))</f>
        <v/>
      </c>
      <c r="M21" s="64" t="str">
        <f>IF(SUM(monthly!M21,monthly!M45,monthly!M82)=0,"",SUM(monthly!M21,monthly!M45,monthly!M82))</f>
        <v/>
      </c>
      <c r="N21" s="64" t="str">
        <f>IF(SUM(monthly!N21,monthly!N45,monthly!N82)=0,"",SUM(monthly!N21,monthly!N45,monthly!N82))</f>
        <v/>
      </c>
      <c r="O21" s="64" t="str">
        <f>IF(SUM(monthly!O21,monthly!O45,monthly!O82)=0,"",SUM(monthly!O21,monthly!O45,monthly!O82))</f>
        <v/>
      </c>
      <c r="P21" s="64">
        <f t="shared" si="1"/>
        <v>402</v>
      </c>
      <c r="R21" s="2"/>
    </row>
    <row r="22" spans="2:18" s="1" customFormat="1" ht="30.6" customHeight="1" x14ac:dyDescent="0.25">
      <c r="B22" s="51" t="s">
        <v>26</v>
      </c>
      <c r="C22" s="80"/>
      <c r="D22" s="65">
        <f>IF(SUM(D19:D21)=0,"",SUM(D19:D21))</f>
        <v>1331619</v>
      </c>
      <c r="E22" s="65" t="str">
        <f t="shared" ref="E22:O22" si="2">IF(SUM(E19:E21)=0,"",SUM(E19:E21))</f>
        <v/>
      </c>
      <c r="F22" s="65" t="str">
        <f t="shared" si="2"/>
        <v/>
      </c>
      <c r="G22" s="65" t="str">
        <f t="shared" si="2"/>
        <v/>
      </c>
      <c r="H22" s="65" t="str">
        <f t="shared" si="2"/>
        <v/>
      </c>
      <c r="I22" s="65" t="str">
        <f t="shared" si="2"/>
        <v/>
      </c>
      <c r="J22" s="65" t="str">
        <f t="shared" si="2"/>
        <v/>
      </c>
      <c r="K22" s="65" t="str">
        <f t="shared" si="2"/>
        <v/>
      </c>
      <c r="L22" s="65" t="str">
        <f t="shared" si="2"/>
        <v/>
      </c>
      <c r="M22" s="65" t="str">
        <f t="shared" si="2"/>
        <v/>
      </c>
      <c r="N22" s="65" t="str">
        <f t="shared" si="2"/>
        <v/>
      </c>
      <c r="O22" s="65" t="str">
        <f t="shared" si="2"/>
        <v/>
      </c>
      <c r="P22" s="65">
        <f>SUM(P19:P21)</f>
        <v>1331619</v>
      </c>
      <c r="R22" s="2"/>
    </row>
    <row r="23" spans="2:18" s="1" customFormat="1" ht="18.75" x14ac:dyDescent="0.3">
      <c r="B23" s="81"/>
      <c r="C23" s="66"/>
      <c r="D23" s="67"/>
      <c r="E23" s="68"/>
      <c r="F23" s="68"/>
      <c r="G23" s="67"/>
      <c r="H23" s="67"/>
      <c r="I23" s="67"/>
      <c r="J23" s="67"/>
      <c r="K23" s="67"/>
      <c r="L23" s="67"/>
      <c r="M23" s="67"/>
      <c r="N23" s="67"/>
      <c r="O23" s="67"/>
      <c r="P23" s="87"/>
      <c r="R23" s="2"/>
    </row>
    <row r="24" spans="2:18" s="1" customFormat="1" ht="37.5" x14ac:dyDescent="0.25">
      <c r="B24" s="84" t="s">
        <v>53</v>
      </c>
      <c r="C24" s="75"/>
      <c r="D24" s="62" t="s">
        <v>1</v>
      </c>
      <c r="E24" s="62" t="s">
        <v>2</v>
      </c>
      <c r="F24" s="62" t="s">
        <v>3</v>
      </c>
      <c r="G24" s="62" t="s">
        <v>4</v>
      </c>
      <c r="H24" s="62" t="s">
        <v>5</v>
      </c>
      <c r="I24" s="62" t="s">
        <v>6</v>
      </c>
      <c r="J24" s="62" t="s">
        <v>7</v>
      </c>
      <c r="K24" s="62" t="s">
        <v>8</v>
      </c>
      <c r="L24" s="62" t="s">
        <v>9</v>
      </c>
      <c r="M24" s="62" t="s">
        <v>10</v>
      </c>
      <c r="N24" s="62" t="s">
        <v>11</v>
      </c>
      <c r="O24" s="62" t="s">
        <v>12</v>
      </c>
      <c r="P24" s="63" t="s">
        <v>66</v>
      </c>
      <c r="R24" s="2"/>
    </row>
    <row r="25" spans="2:18" s="1" customFormat="1" ht="23.1" customHeight="1" x14ac:dyDescent="0.25">
      <c r="B25" s="78" t="s">
        <v>56</v>
      </c>
      <c r="C25" s="78"/>
      <c r="D25" s="82">
        <v>7619.4970000000003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64">
        <f>SUM(D25:O25)</f>
        <v>7619.4970000000003</v>
      </c>
      <c r="R25" s="2"/>
    </row>
    <row r="26" spans="2:18" s="1" customFormat="1" ht="24" customHeight="1" x14ac:dyDescent="0.25">
      <c r="B26" s="78" t="s">
        <v>58</v>
      </c>
      <c r="C26" s="78"/>
      <c r="D26" s="82">
        <v>4656.2539999999999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64">
        <f t="shared" ref="P26" si="3">SUM(D26:O26)</f>
        <v>4656.2539999999999</v>
      </c>
      <c r="R26" s="2"/>
    </row>
    <row r="27" spans="2:18" s="1" customFormat="1" ht="27.75" customHeight="1" x14ac:dyDescent="0.25">
      <c r="B27" s="80" t="s">
        <v>57</v>
      </c>
      <c r="C27" s="80"/>
      <c r="D27" s="83">
        <f>IF(SUM(D25:D26)=0,"",SUM(D25:D26))</f>
        <v>12275.751</v>
      </c>
      <c r="E27" s="83" t="str">
        <f t="shared" ref="E27:O27" si="4">IF(SUM(E25:E26)=0,"",SUM(E25:E26))</f>
        <v/>
      </c>
      <c r="F27" s="83" t="str">
        <f t="shared" si="4"/>
        <v/>
      </c>
      <c r="G27" s="83" t="str">
        <f t="shared" si="4"/>
        <v/>
      </c>
      <c r="H27" s="83" t="str">
        <f t="shared" si="4"/>
        <v/>
      </c>
      <c r="I27" s="83" t="str">
        <f t="shared" si="4"/>
        <v/>
      </c>
      <c r="J27" s="83" t="str">
        <f t="shared" si="4"/>
        <v/>
      </c>
      <c r="K27" s="83" t="str">
        <f t="shared" si="4"/>
        <v/>
      </c>
      <c r="L27" s="83" t="str">
        <f t="shared" si="4"/>
        <v/>
      </c>
      <c r="M27" s="83" t="str">
        <f t="shared" si="4"/>
        <v/>
      </c>
      <c r="N27" s="83" t="str">
        <f t="shared" si="4"/>
        <v/>
      </c>
      <c r="O27" s="83" t="str">
        <f t="shared" si="4"/>
        <v/>
      </c>
      <c r="P27" s="83">
        <f>SUM(P25:P26)</f>
        <v>12275.751</v>
      </c>
      <c r="R27" s="2"/>
    </row>
    <row r="28" spans="2:18" s="1" customFormat="1" ht="18.75" x14ac:dyDescent="0.3">
      <c r="B28" s="81"/>
      <c r="C28" s="66"/>
      <c r="D28" s="67"/>
      <c r="E28" s="68"/>
      <c r="F28" s="68"/>
      <c r="G28" s="67"/>
      <c r="H28" s="67"/>
      <c r="I28" s="67"/>
      <c r="J28" s="67"/>
      <c r="K28" s="67"/>
      <c r="L28" s="67"/>
      <c r="M28" s="67"/>
      <c r="N28" s="67"/>
      <c r="O28" s="67"/>
      <c r="P28" s="87"/>
      <c r="R28" s="2"/>
    </row>
    <row r="29" spans="2:18" s="1" customFormat="1" ht="37.5" x14ac:dyDescent="0.25">
      <c r="B29" s="84" t="s">
        <v>63</v>
      </c>
      <c r="C29" s="85"/>
      <c r="D29" s="39" t="s">
        <v>1</v>
      </c>
      <c r="E29" s="39" t="s">
        <v>2</v>
      </c>
      <c r="F29" s="39" t="s">
        <v>3</v>
      </c>
      <c r="G29" s="39" t="s">
        <v>4</v>
      </c>
      <c r="H29" s="39" t="s">
        <v>5</v>
      </c>
      <c r="I29" s="39" t="s">
        <v>6</v>
      </c>
      <c r="J29" s="39" t="s">
        <v>7</v>
      </c>
      <c r="K29" s="39" t="s">
        <v>8</v>
      </c>
      <c r="L29" s="39" t="s">
        <v>9</v>
      </c>
      <c r="M29" s="39" t="s">
        <v>10</v>
      </c>
      <c r="N29" s="39" t="s">
        <v>11</v>
      </c>
      <c r="O29" s="39" t="s">
        <v>12</v>
      </c>
      <c r="P29" s="63" t="s">
        <v>62</v>
      </c>
      <c r="R29" s="2"/>
    </row>
    <row r="30" spans="2:18" s="1" customFormat="1" ht="23.45" customHeight="1" x14ac:dyDescent="0.25">
      <c r="B30" s="78" t="s">
        <v>60</v>
      </c>
      <c r="C30" s="78"/>
      <c r="D30" s="86">
        <v>32.064999999999998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64">
        <f>SUM(D30:O30)</f>
        <v>32.064999999999998</v>
      </c>
    </row>
    <row r="31" spans="2:18" s="1" customFormat="1" ht="22.5" customHeight="1" x14ac:dyDescent="0.25">
      <c r="B31" s="78" t="s">
        <v>61</v>
      </c>
      <c r="C31" s="78"/>
      <c r="D31" s="64">
        <v>30.004999999999999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>
        <f t="shared" ref="P31" si="5">SUM(D31:O31)</f>
        <v>30.004999999999999</v>
      </c>
    </row>
    <row r="32" spans="2:18" s="1" customFormat="1" ht="29.25" customHeight="1" x14ac:dyDescent="0.25">
      <c r="B32" s="80" t="s">
        <v>59</v>
      </c>
      <c r="C32" s="80"/>
      <c r="D32" s="65">
        <f>IF(SUM(D30:D31)=0,"",SUM(D30:D31))</f>
        <v>62.069999999999993</v>
      </c>
      <c r="E32" s="65" t="str">
        <f t="shared" ref="E32:O32" si="6">IF(SUM(E30:E31)=0,"",SUM(E30:E31))</f>
        <v/>
      </c>
      <c r="F32" s="65" t="str">
        <f t="shared" si="6"/>
        <v/>
      </c>
      <c r="G32" s="65" t="str">
        <f t="shared" si="6"/>
        <v/>
      </c>
      <c r="H32" s="65" t="str">
        <f t="shared" si="6"/>
        <v/>
      </c>
      <c r="I32" s="65" t="str">
        <f t="shared" si="6"/>
        <v/>
      </c>
      <c r="J32" s="65" t="str">
        <f t="shared" si="6"/>
        <v/>
      </c>
      <c r="K32" s="65" t="str">
        <f t="shared" si="6"/>
        <v/>
      </c>
      <c r="L32" s="65" t="str">
        <f t="shared" si="6"/>
        <v/>
      </c>
      <c r="M32" s="65" t="str">
        <f t="shared" si="6"/>
        <v/>
      </c>
      <c r="N32" s="65" t="str">
        <f t="shared" si="6"/>
        <v/>
      </c>
      <c r="O32" s="65" t="str">
        <f t="shared" si="6"/>
        <v/>
      </c>
      <c r="P32" s="83">
        <f>SUM(P30:P31)</f>
        <v>62.069999999999993</v>
      </c>
    </row>
    <row r="33" spans="3:18" s="1" customFormat="1" x14ac:dyDescent="0.25">
      <c r="C33" s="12"/>
      <c r="P33" s="2"/>
    </row>
    <row r="34" spans="3:18" s="1" customFormat="1" ht="35.25" customHeight="1" x14ac:dyDescent="0.25">
      <c r="P34" s="2"/>
      <c r="R34" s="2"/>
    </row>
    <row r="35" spans="3:18" s="1" customFormat="1" x14ac:dyDescent="0.25"/>
    <row r="36" spans="3:18" s="1" customFormat="1" x14ac:dyDescent="0.25"/>
    <row r="37" spans="3:18" s="1" customFormat="1" x14ac:dyDescent="0.25"/>
    <row r="38" spans="3:18" s="1" customFormat="1" x14ac:dyDescent="0.25"/>
    <row r="39" spans="3:18" s="1" customFormat="1" x14ac:dyDescent="0.25"/>
    <row r="40" spans="3:18" s="1" customFormat="1" x14ac:dyDescent="0.25"/>
    <row r="41" spans="3:18" s="1" customFormat="1" x14ac:dyDescent="0.25"/>
    <row r="42" spans="3:18" s="1" customFormat="1" x14ac:dyDescent="0.25"/>
    <row r="43" spans="3:18" s="1" customFormat="1" x14ac:dyDescent="0.25"/>
    <row r="44" spans="3:18" s="1" customFormat="1" x14ac:dyDescent="0.25"/>
    <row r="45" spans="3:18" s="1" customFormat="1" x14ac:dyDescent="0.25"/>
    <row r="46" spans="3:18" s="1" customFormat="1" x14ac:dyDescent="0.25"/>
    <row r="47" spans="3:18" s="1" customFormat="1" x14ac:dyDescent="0.25"/>
    <row r="48" spans="3:1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</sheetData>
  <mergeCells count="20">
    <mergeCell ref="B29:C29"/>
    <mergeCell ref="B30:C30"/>
    <mergeCell ref="B31:C31"/>
    <mergeCell ref="B32:C32"/>
    <mergeCell ref="B21:C21"/>
    <mergeCell ref="B22:C22"/>
    <mergeCell ref="B24:C24"/>
    <mergeCell ref="B25:C25"/>
    <mergeCell ref="B26:C26"/>
    <mergeCell ref="B27:C27"/>
    <mergeCell ref="B12:C12"/>
    <mergeCell ref="B13:C13"/>
    <mergeCell ref="B15:C16"/>
    <mergeCell ref="B18:C18"/>
    <mergeCell ref="B19:C19"/>
    <mergeCell ref="B20:C20"/>
    <mergeCell ref="B3:C3"/>
    <mergeCell ref="B4:C4"/>
    <mergeCell ref="B10:C10"/>
    <mergeCell ref="B11:C11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Total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2025-02-16T05:15:58Z</dcterms:modified>
</cp:coreProperties>
</file>